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Instructions" sheetId="1" r:id="rId1"/>
    <sheet name="Inputs" sheetId="2" r:id="rId2"/>
    <sheet name="Results" sheetId="3" r:id="rId3"/>
    <sheet name="Sensitivity" sheetId="4" r:id="rId4"/>
    <sheet name="Capacity" sheetId="5" r:id="rId5"/>
  </sheets>
  <calcPr calcId="124519" fullCalcOnLoad="1"/>
</workbook>
</file>

<file path=xl/sharedStrings.xml><?xml version="1.0" encoding="utf-8"?>
<sst xmlns="http://schemas.openxmlformats.org/spreadsheetml/2006/main" count="55" uniqueCount="55">
  <si>
    <t>Break-Even &amp; Target Sales Calculator — Instructions</t>
  </si>
  <si>
    <t>How to use:</t>
  </si>
  <si>
    <t>1) Go to the Inputs sheet and enter your fixed weekly costs, variable % and average check.</t>
  </si>
  <si>
    <t>2) (Optional) Add a weekly profit target, days open, hours per day, seats and turns per hour.</t>
  </si>
  <si>
    <t>3) Results are calculated automatically. See Sensitivity for what-if scenarios.</t>
  </si>
  <si>
    <t>4) Capacity shows whether your covers/hour target exceeds seating capacity.</t>
  </si>
  <si>
    <t>Tip:</t>
  </si>
  <si>
    <t>Include delivery commissions and comps in your variable %. Recalculate monthly.</t>
  </si>
  <si>
    <t>Inputs</t>
  </si>
  <si>
    <t>Fixed Costs per Week</t>
  </si>
  <si>
    <t>Variable Cost % of Sales (0–1)</t>
  </si>
  <si>
    <t>Average Check ($)</t>
  </si>
  <si>
    <t>Target Weekly Profit ($, optional)</t>
  </si>
  <si>
    <t>Days Open per Week</t>
  </si>
  <si>
    <t>Operating Hours per Day</t>
  </si>
  <si>
    <t>Seats (optional)</t>
  </si>
  <si>
    <t>Turns per Hour (optional)</t>
  </si>
  <si>
    <t>Notes</t>
  </si>
  <si>
    <t>Variable % = COGS + hourly labor + delivery commissions + comps</t>
  </si>
  <si>
    <t>If you have strong daypart swings, consider separate scenarios</t>
  </si>
  <si>
    <t>Results</t>
  </si>
  <si>
    <t>Metric</t>
  </si>
  <si>
    <t>Value</t>
  </si>
  <si>
    <t>Contribution Margin</t>
  </si>
  <si>
    <t>Break-Even Sales / Week</t>
  </si>
  <si>
    <t>Target Sales / Week (with profit)</t>
  </si>
  <si>
    <t>Covers / Week (break-even)</t>
  </si>
  <si>
    <t>Covers / Week (goal)</t>
  </si>
  <si>
    <t>Covers / Day (break-even)</t>
  </si>
  <si>
    <t>Covers / Day (goal)</t>
  </si>
  <si>
    <t>Covers / Hour (break-even)</t>
  </si>
  <si>
    <t>Covers / Hour (goal)</t>
  </si>
  <si>
    <t>Capacity per Hour (Seats × Turns)</t>
  </si>
  <si>
    <t>Capacity Status</t>
  </si>
  <si>
    <t>Sensitivity Analysis</t>
  </si>
  <si>
    <t>Variable % ± and Average Check steps shown below.</t>
  </si>
  <si>
    <t>Scenario</t>
  </si>
  <si>
    <t>Variable %</t>
  </si>
  <si>
    <t>Average Check</t>
  </si>
  <si>
    <t>Break-Even Sales</t>
  </si>
  <si>
    <t>Target Sales</t>
  </si>
  <si>
    <t>Covers/Day (Goal)</t>
  </si>
  <si>
    <t>Base</t>
  </si>
  <si>
    <t>VP - 5 pts</t>
  </si>
  <si>
    <t>VP + 5 pts</t>
  </si>
  <si>
    <t>AvgCheck - $1</t>
  </si>
  <si>
    <t>AvgCheck + $1</t>
  </si>
  <si>
    <t>VP - 10 pts</t>
  </si>
  <si>
    <t>VP + 10 pts</t>
  </si>
  <si>
    <t>Capacity Check</t>
  </si>
  <si>
    <t>Seats</t>
  </si>
  <si>
    <t>Turns/Hour</t>
  </si>
  <si>
    <t>Capacity/Hour</t>
  </si>
  <si>
    <t>Covers/Hour Goal</t>
  </si>
  <si>
    <t>Status</t>
  </si>
</sst>
</file>

<file path=xl/styles.xml><?xml version="1.0" encoding="utf-8"?>
<styleSheet xmlns="http://schemas.openxmlformats.org/spreadsheetml/2006/main">
  <numFmts count="4">
    <numFmt numFmtId="164" formatCode="$#,##0.00"/>
    <numFmt numFmtId="165" formatCode="0.00%"/>
    <numFmt numFmtId="166" formatCode="0.00"/>
    <numFmt numFmtId="167" formatCode="0.0"/>
  </numFmts>
  <fonts count="5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6B728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1F5F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4" fillId="2" borderId="1" xfId="0" applyFont="1" applyFill="1" applyBorder="1"/>
    <xf numFmtId="167" fontId="0" fillId="0" borderId="0" xfId="0" applyNumberFormat="1"/>
  </cellXfs>
  <cellStyles count="1">
    <cellStyle name="Normal" xfId="0" builtinId="0"/>
  </cellStyles>
  <dxfs count="2">
    <dxf>
      <fill>
        <patternFill>
          <bgColor rgb="FFECFDF5"/>
        </patternFill>
      </fill>
    </dxf>
    <dxf>
      <fill>
        <patternFill>
          <bgColor rgb="FFFEE2E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10"/>
  <sheetViews>
    <sheetView tabSelected="1" workbookViewId="0"/>
  </sheetViews>
  <sheetFormatPr defaultRowHeight="15"/>
  <cols>
    <col min="1" max="1" width="110.7109375" customWidth="1"/>
  </cols>
  <sheetData>
    <row r="1" spans="1:1">
      <c r="A1" s="1" t="s">
        <v>0</v>
      </c>
    </row>
    <row r="3" spans="1:1">
      <c r="A3" s="2" t="s">
        <v>1</v>
      </c>
    </row>
    <row r="4" spans="1:1">
      <c r="A4" s="3" t="s">
        <v>2</v>
      </c>
    </row>
    <row r="5" spans="1:1">
      <c r="A5" s="3" t="s">
        <v>3</v>
      </c>
    </row>
    <row r="6" spans="1:1">
      <c r="A6" s="3" t="s">
        <v>4</v>
      </c>
    </row>
    <row r="7" spans="1:1">
      <c r="A7" s="3" t="s">
        <v>5</v>
      </c>
    </row>
    <row r="9" spans="1:1">
      <c r="A9" s="2" t="s">
        <v>6</v>
      </c>
    </row>
    <row r="10" spans="1:1">
      <c r="A10" s="3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9"/>
  <sheetViews>
    <sheetView workbookViewId="0"/>
  </sheetViews>
  <sheetFormatPr defaultRowHeight="15"/>
  <cols>
    <col min="1" max="1" width="34.7109375" customWidth="1"/>
    <col min="2" max="2" width="22.7109375" customWidth="1"/>
    <col min="4" max="4" width="64.7109375" customWidth="1"/>
  </cols>
  <sheetData>
    <row r="1" spans="1:4">
      <c r="A1" s="1" t="s">
        <v>8</v>
      </c>
    </row>
    <row r="2" spans="1:4">
      <c r="A2" s="4" t="s">
        <v>9</v>
      </c>
      <c r="B2" s="5">
        <v>8500</v>
      </c>
      <c r="D2" s="4" t="s">
        <v>17</v>
      </c>
    </row>
    <row r="3" spans="1:4">
      <c r="A3" s="4" t="s">
        <v>10</v>
      </c>
      <c r="B3" s="6">
        <v>0.62</v>
      </c>
      <c r="D3" s="3" t="s">
        <v>18</v>
      </c>
    </row>
    <row r="4" spans="1:4">
      <c r="A4" s="4" t="s">
        <v>11</v>
      </c>
      <c r="B4" s="5">
        <v>22</v>
      </c>
      <c r="D4" s="3" t="s">
        <v>19</v>
      </c>
    </row>
    <row r="5" spans="1:4">
      <c r="A5" s="4" t="s">
        <v>12</v>
      </c>
      <c r="B5" s="5">
        <v>0</v>
      </c>
    </row>
    <row r="6" spans="1:4">
      <c r="A6" s="4" t="s">
        <v>13</v>
      </c>
      <c r="B6">
        <v>7</v>
      </c>
    </row>
    <row r="7" spans="1:4">
      <c r="A7" s="4" t="s">
        <v>14</v>
      </c>
      <c r="B7" s="7">
        <v>10</v>
      </c>
    </row>
    <row r="8" spans="1:4">
      <c r="A8" s="4" t="s">
        <v>15</v>
      </c>
    </row>
    <row r="9" spans="1:4">
      <c r="A9" s="4" t="s">
        <v>16</v>
      </c>
      <c r="B9" s="7">
        <v>0</v>
      </c>
    </row>
  </sheetData>
  <dataValidations count="3">
    <dataValidation type="decimal" allowBlank="1" showInputMessage="1" showErrorMessage="1" sqref="B3">
      <formula1>0</formula1>
      <formula2>0.99</formula2>
    </dataValidation>
    <dataValidation type="whole" allowBlank="1" showInputMessage="1" showErrorMessage="1" sqref="B6">
      <formula1>1</formula1>
      <formula2>7</formula2>
    </dataValidation>
    <dataValidation type="decimal" allowBlank="1" showInputMessage="1" showErrorMessage="1" sqref="B7">
      <formula1>1</formula1>
      <formula2>24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8"/>
  <sheetViews>
    <sheetView workbookViewId="0"/>
  </sheetViews>
  <sheetFormatPr defaultRowHeight="15"/>
  <cols>
    <col min="1" max="1" width="38.7109375" customWidth="1"/>
    <col min="2" max="2" width="28.7109375" customWidth="1"/>
  </cols>
  <sheetData>
    <row r="1" spans="1:2">
      <c r="A1" s="1" t="s">
        <v>20</v>
      </c>
    </row>
    <row r="3" spans="1:2">
      <c r="A3" s="8" t="s">
        <v>21</v>
      </c>
      <c r="B3" s="8" t="s">
        <v>22</v>
      </c>
    </row>
    <row r="4" spans="1:2">
      <c r="A4" t="s">
        <v>23</v>
      </c>
      <c r="B4" s="6">
        <f>(1-(Inputs!$B$3))</f>
        <v>0</v>
      </c>
    </row>
    <row r="5" spans="1:2">
      <c r="A5" t="s">
        <v>24</v>
      </c>
      <c r="B5" s="5">
        <f>Inputs!$B$2/B4</f>
        <v>0</v>
      </c>
    </row>
    <row r="6" spans="1:2">
      <c r="A6" t="s">
        <v>25</v>
      </c>
      <c r="B6" s="5">
        <f>(Inputs!$B$2+Inputs!$B$5)/B4</f>
        <v>0</v>
      </c>
    </row>
    <row r="8" spans="1:2">
      <c r="A8" t="s">
        <v>26</v>
      </c>
      <c r="B8" s="9">
        <f>IF(Inputs!$B$4&gt;0,B5/Inputs!$B$4,0)</f>
        <v>0</v>
      </c>
    </row>
    <row r="9" spans="1:2">
      <c r="A9" t="s">
        <v>27</v>
      </c>
      <c r="B9" s="9">
        <f>IF(Inputs!$B$4&gt;0,B6/Inputs!$B$4,0)</f>
        <v>0</v>
      </c>
    </row>
    <row r="11" spans="1:2">
      <c r="A11" t="s">
        <v>28</v>
      </c>
      <c r="B11" s="7">
        <f>IF(Inputs!$B$6&gt;0,B8/Inputs!$B$6,0)</f>
        <v>0</v>
      </c>
    </row>
    <row r="12" spans="1:2">
      <c r="A12" t="s">
        <v>29</v>
      </c>
      <c r="B12" s="7">
        <f>IF(Inputs!$B$6&gt;0,B9/Inputs!$B$6,0)</f>
        <v>0</v>
      </c>
    </row>
    <row r="14" spans="1:2">
      <c r="A14" t="s">
        <v>30</v>
      </c>
      <c r="B14" s="7">
        <f>IF(Inputs!$B$7&gt;0,B11/Inputs!$B$7,0)</f>
        <v>0</v>
      </c>
    </row>
    <row r="15" spans="1:2">
      <c r="A15" t="s">
        <v>31</v>
      </c>
      <c r="B15" s="7">
        <f>IF(Inputs!$B$7&gt;0,B12/Inputs!$B$7,0)</f>
        <v>0</v>
      </c>
    </row>
    <row r="17" spans="1:2">
      <c r="A17" t="s">
        <v>32</v>
      </c>
      <c r="B17">
        <f>IF(AND(Inputs!$B$8&gt;0,Inputs!$B$9&gt;0),Inputs!$B$8*Inputs!$B$9,0)</f>
        <v>0</v>
      </c>
    </row>
    <row r="18" spans="1:2">
      <c r="A18" t="s">
        <v>33</v>
      </c>
      <c r="B18">
        <f>IF(B17=0,"No capacity data",IF(B15&lt;=B17,"OK: within capacity","Warning: exceeds capacity"))</f>
        <v>0</v>
      </c>
    </row>
  </sheetData>
  <conditionalFormatting sqref="B18">
    <cfRule type="expression" dxfId="0" priority="1">
      <formula>B18="OK: within capacity"</formula>
    </cfRule>
    <cfRule type="expression" dxfId="1" priority="2">
      <formula>B18="Warning: exceeds capacity"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2"/>
  <sheetViews>
    <sheetView workbookViewId="0"/>
  </sheetViews>
  <sheetFormatPr defaultRowHeight="15"/>
  <cols>
    <col min="1" max="1" width="20.7109375" customWidth="1"/>
    <col min="2" max="2" width="16.7109375" customWidth="1"/>
    <col min="3" max="3" width="18.7109375" customWidth="1"/>
    <col min="4" max="6" width="20.7109375" customWidth="1"/>
  </cols>
  <sheetData>
    <row r="1" spans="1:6">
      <c r="A1" s="1" t="s">
        <v>34</v>
      </c>
    </row>
    <row r="3" spans="1:6">
      <c r="A3" s="3" t="s">
        <v>35</v>
      </c>
    </row>
    <row r="5" spans="1:6">
      <c r="A5" s="8" t="s">
        <v>36</v>
      </c>
      <c r="B5" s="8" t="s">
        <v>37</v>
      </c>
      <c r="C5" s="8" t="s">
        <v>38</v>
      </c>
      <c r="D5" s="8" t="s">
        <v>39</v>
      </c>
      <c r="E5" s="8" t="s">
        <v>40</v>
      </c>
      <c r="F5" s="8" t="s">
        <v>41</v>
      </c>
    </row>
    <row r="6" spans="1:6">
      <c r="A6" t="s">
        <v>42</v>
      </c>
      <c r="B6" s="6">
        <f>Inputs!$B$3</f>
        <v>0</v>
      </c>
      <c r="C6" s="5">
        <f>Inputs!$B$4</f>
        <v>0</v>
      </c>
      <c r="D6" s="5">
        <f>IF((1-B6)&lt;=0,NA(),Inputs!$B$2/(1-B6))</f>
        <v>0</v>
      </c>
      <c r="E6" s="5">
        <f>IF((1-B6)&lt;=0,NA(),(Inputs!$B$2+Inputs!$B$5)/(1-B6))</f>
        <v>0</v>
      </c>
      <c r="F6" s="7">
        <f>IF(AND(C6&gt;0,Inputs!$B$6&gt;0,Inputs!$B$7&gt;0),E6/C6/Inputs!$B$6/Inputs!$B$7,0)</f>
        <v>0</v>
      </c>
    </row>
    <row r="7" spans="1:6">
      <c r="A7" t="s">
        <v>43</v>
      </c>
      <c r="B7" s="6">
        <f>MAX(Inputs!$B$3-0.05,0)</f>
        <v>0</v>
      </c>
      <c r="C7" s="5">
        <f>Inputs!$B$4</f>
        <v>0</v>
      </c>
      <c r="D7" s="5">
        <f>IF((1-B7)&lt;=0,NA(),Inputs!$B$2/(1-B7))</f>
        <v>0</v>
      </c>
      <c r="E7" s="5">
        <f>IF((1-B7)&lt;=0,NA(),(Inputs!$B$2+Inputs!$B$5)/(1-B7))</f>
        <v>0</v>
      </c>
      <c r="F7" s="7">
        <f>IF(AND(C7&gt;0,Inputs!$B$6&gt;0,Inputs!$B$7&gt;0),E7/C7/Inputs!$B$6/Inputs!$B$7,0)</f>
        <v>0</v>
      </c>
    </row>
    <row r="8" spans="1:6">
      <c r="A8" t="s">
        <v>44</v>
      </c>
      <c r="B8" s="6">
        <f>MIN(Inputs!$B$3+0.05,0.99)</f>
        <v>0</v>
      </c>
      <c r="C8" s="5">
        <f>Inputs!$B$4</f>
        <v>0</v>
      </c>
      <c r="D8" s="5">
        <f>IF((1-B8)&lt;=0,NA(),Inputs!$B$2/(1-B8))</f>
        <v>0</v>
      </c>
      <c r="E8" s="5">
        <f>IF((1-B8)&lt;=0,NA(),(Inputs!$B$2+Inputs!$B$5)/(1-B8))</f>
        <v>0</v>
      </c>
      <c r="F8" s="7">
        <f>IF(AND(C8&gt;0,Inputs!$B$6&gt;0,Inputs!$B$7&gt;0),E8/C8/Inputs!$B$6/Inputs!$B$7,0)</f>
        <v>0</v>
      </c>
    </row>
    <row r="9" spans="1:6">
      <c r="A9" t="s">
        <v>45</v>
      </c>
      <c r="B9" s="6">
        <f>Inputs!$B$3</f>
        <v>0</v>
      </c>
      <c r="C9" s="5">
        <f>MAX(Inputs!$B$4-1,0.01)</f>
        <v>0</v>
      </c>
      <c r="D9" s="5">
        <f>IF((1-B9)&lt;=0,NA(),Inputs!$B$2/(1-B9))</f>
        <v>0</v>
      </c>
      <c r="E9" s="5">
        <f>IF((1-B9)&lt;=0,NA(),(Inputs!$B$2+Inputs!$B$5)/(1-B9))</f>
        <v>0</v>
      </c>
      <c r="F9" s="7">
        <f>IF(AND(C9&gt;0,Inputs!$B$6&gt;0,Inputs!$B$7&gt;0),E9/C9/Inputs!$B$6/Inputs!$B$7,0)</f>
        <v>0</v>
      </c>
    </row>
    <row r="10" spans="1:6">
      <c r="A10" t="s">
        <v>46</v>
      </c>
      <c r="B10" s="6">
        <f>Inputs!$B$3</f>
        <v>0</v>
      </c>
      <c r="C10" s="5">
        <f>Inputs!$B$4+1</f>
        <v>0</v>
      </c>
      <c r="D10" s="5">
        <f>IF((1-B10)&lt;=0,NA(),Inputs!$B$2/(1-B10))</f>
        <v>0</v>
      </c>
      <c r="E10" s="5">
        <f>IF((1-B10)&lt;=0,NA(),(Inputs!$B$2+Inputs!$B$5)/(1-B10))</f>
        <v>0</v>
      </c>
      <c r="F10" s="7">
        <f>IF(AND(C10&gt;0,Inputs!$B$6&gt;0,Inputs!$B$7&gt;0),E10/C10/Inputs!$B$6/Inputs!$B$7,0)</f>
        <v>0</v>
      </c>
    </row>
    <row r="11" spans="1:6">
      <c r="A11" t="s">
        <v>47</v>
      </c>
      <c r="B11" s="6">
        <f>MAX(Inputs!$B$3-0.10,0)</f>
        <v>0</v>
      </c>
      <c r="C11" s="5">
        <f>Inputs!$B$4</f>
        <v>0</v>
      </c>
      <c r="D11" s="5">
        <f>IF((1-B11)&lt;=0,NA(),Inputs!$B$2/(1-B11))</f>
        <v>0</v>
      </c>
      <c r="E11" s="5">
        <f>IF((1-B11)&lt;=0,NA(),(Inputs!$B$2+Inputs!$B$5)/(1-B11))</f>
        <v>0</v>
      </c>
      <c r="F11" s="7">
        <f>IF(AND(C11&gt;0,Inputs!$B$6&gt;0,Inputs!$B$7&gt;0),E11/C11/Inputs!$B$6/Inputs!$B$7,0)</f>
        <v>0</v>
      </c>
    </row>
    <row r="12" spans="1:6">
      <c r="A12" t="s">
        <v>48</v>
      </c>
      <c r="B12" s="6">
        <f>MIN(Inputs!$B$3+0.10,0.99)</f>
        <v>0</v>
      </c>
      <c r="C12" s="5">
        <f>Inputs!$B$4</f>
        <v>0</v>
      </c>
      <c r="D12" s="5">
        <f>IF((1-B12)&lt;=0,NA(),Inputs!$B$2/(1-B12))</f>
        <v>0</v>
      </c>
      <c r="E12" s="5">
        <f>IF((1-B12)&lt;=0,NA(),(Inputs!$B$2+Inputs!$B$5)/(1-B12))</f>
        <v>0</v>
      </c>
      <c r="F12" s="7">
        <f>IF(AND(C12&gt;0,Inputs!$B$6&gt;0,Inputs!$B$7&gt;0),E12/C12/Inputs!$B$6/Inputs!$B$7,0)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"/>
  <sheetViews>
    <sheetView workbookViewId="0"/>
  </sheetViews>
  <sheetFormatPr defaultRowHeight="15"/>
  <cols>
    <col min="1" max="5" width="20.7109375" customWidth="1"/>
  </cols>
  <sheetData>
    <row r="1" spans="1:5">
      <c r="A1" s="1" t="s">
        <v>49</v>
      </c>
    </row>
    <row r="3" spans="1:5">
      <c r="A3" s="8" t="s">
        <v>50</v>
      </c>
      <c r="B3" s="8" t="s">
        <v>51</v>
      </c>
      <c r="C3" s="8" t="s">
        <v>52</v>
      </c>
      <c r="D3" s="8" t="s">
        <v>53</v>
      </c>
      <c r="E3" s="8" t="s">
        <v>54</v>
      </c>
    </row>
    <row r="4" spans="1:5">
      <c r="A4">
        <f>Inputs!$B$8</f>
        <v>0</v>
      </c>
      <c r="B4">
        <f>Inputs!$B$9</f>
        <v>0</v>
      </c>
      <c r="C4">
        <f>IF(AND(A4&gt;0,B4&gt;0),A4*B4,0)</f>
        <v>0</v>
      </c>
      <c r="D4">
        <f>Results!B15</f>
        <v>0</v>
      </c>
      <c r="E4">
        <f>IF(C4=0,"No data",IF(D4&lt;=C4,"OK","Exceeds"))</f>
        <v>0</v>
      </c>
    </row>
  </sheetData>
  <conditionalFormatting sqref="E4">
    <cfRule type="expression" dxfId="0" priority="1">
      <formula>E4="OK"</formula>
    </cfRule>
    <cfRule type="expression" dxfId="1" priority="2">
      <formula>E4="Exceeds"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Inputs</vt:lpstr>
      <vt:lpstr>Results</vt:lpstr>
      <vt:lpstr>Sensitivity</vt:lpstr>
      <vt:lpstr>Capacity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2025-11-08T22:00:22Z</dcterms:created>
  <dcterms:modified xsi:type="dcterms:W3CDTF">2025-11-08T22:00:22Z</dcterms:modified>
</cp:coreProperties>
</file>